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<sst xmlns="http://schemas.openxmlformats.org/spreadsheetml/2006/main" count="24" uniqueCount="9">
  <si>
    <t>Frekvenca</t>
  </si>
  <si>
    <t>SWR</t>
  </si>
  <si>
    <t>Uin</t>
  </si>
  <si>
    <t>Uout</t>
  </si>
  <si>
    <t>Refl</t>
  </si>
  <si>
    <t>S11 14mm</t>
  </si>
  <si>
    <t>S11 21mm</t>
  </si>
  <si>
    <t>S11 50E direkt</t>
  </si>
  <si>
    <t>S11 50E kabl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</si>
</sst>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8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6.5"/>
      <name val="Arial"/>
      <family val="0"/>
    </font>
    <font>
      <b/>
      <sz val="19.75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SWR, ref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List1!$E$1</c:f>
              <c:strCache>
                <c:ptCount val="1"/>
                <c:pt idx="0">
                  <c:v>SWR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List1!$A$2:$A$14</c:f>
              <c:numCache/>
            </c:numRef>
          </c:xVal>
          <c:yVal>
            <c:numRef>
              <c:f>List1!$E$2:$E$14</c:f>
              <c:numCache/>
            </c:numRef>
          </c:yVal>
          <c:smooth val="1"/>
        </c:ser>
        <c:ser>
          <c:idx val="4"/>
          <c:order val="1"/>
          <c:tx>
            <c:strRef>
              <c:f>List1!$F$1</c:f>
              <c:strCache>
                <c:ptCount val="1"/>
                <c:pt idx="0">
                  <c:v>Refl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List1!$A$2:$A$14</c:f>
              <c:numCache/>
            </c:numRef>
          </c:xVal>
          <c:yVal>
            <c:numRef>
              <c:f>List1!$F$2:$F$14</c:f>
              <c:numCache/>
            </c:numRef>
          </c:yVal>
          <c:smooth val="1"/>
        </c:ser>
        <c:axId val="20460119"/>
        <c:axId val="49923344"/>
      </c:scatterChart>
      <c:valAx>
        <c:axId val="20460119"/>
        <c:scaling>
          <c:orientation val="minMax"/>
          <c:max val="2700"/>
          <c:min val="2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923344"/>
        <c:crosses val="autoZero"/>
        <c:crossBetween val="midCat"/>
        <c:dispUnits/>
        <c:majorUnit val="200"/>
        <c:minorUnit val="50"/>
      </c:valAx>
      <c:valAx>
        <c:axId val="49923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60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S11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List1!$G$1</c:f>
              <c:strCache>
                <c:ptCount val="1"/>
                <c:pt idx="0">
                  <c:v>S11 14mm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List1!$A$2:$A$14</c:f>
              <c:numCache/>
            </c:numRef>
          </c:xVal>
          <c:yVal>
            <c:numRef>
              <c:f>List1!$G$2:$G$14</c:f>
              <c:numCache/>
            </c:numRef>
          </c:yVal>
          <c:smooth val="1"/>
        </c:ser>
        <c:ser>
          <c:idx val="0"/>
          <c:order val="1"/>
          <c:tx>
            <c:strRef>
              <c:f>List1!$R$1</c:f>
              <c:strCache>
                <c:ptCount val="1"/>
                <c:pt idx="0">
                  <c:v>S11 21mm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List1!$L$2:$L$14</c:f>
              <c:numCache/>
            </c:numRef>
          </c:xVal>
          <c:yVal>
            <c:numRef>
              <c:f>List1!$R$2:$R$14</c:f>
              <c:numCache/>
            </c:numRef>
          </c:yVal>
          <c:smooth val="1"/>
        </c:ser>
        <c:ser>
          <c:idx val="1"/>
          <c:order val="2"/>
          <c:tx>
            <c:strRef>
              <c:f>List1!$R$24</c:f>
              <c:strCache>
                <c:ptCount val="1"/>
                <c:pt idx="0">
                  <c:v>S11 50E kabl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List1!$L$25:$L$34</c:f>
              <c:numCache/>
            </c:numRef>
          </c:xVal>
          <c:yVal>
            <c:numRef>
              <c:f>List1!$R$25:$R$34</c:f>
              <c:numCache/>
            </c:numRef>
          </c:yVal>
          <c:smooth val="1"/>
        </c:ser>
        <c:ser>
          <c:idx val="2"/>
          <c:order val="3"/>
          <c:tx>
            <c:strRef>
              <c:f>List1!$R$36</c:f>
              <c:strCache>
                <c:ptCount val="1"/>
                <c:pt idx="0">
                  <c:v>S11 50E direkt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List1!$L$37:$L$45</c:f>
              <c:numCache/>
            </c:numRef>
          </c:xVal>
          <c:yVal>
            <c:numRef>
              <c:f>List1!$R$37:$R$45</c:f>
              <c:numCache/>
            </c:numRef>
          </c:yVal>
          <c:smooth val="1"/>
        </c:ser>
        <c:axId val="46656913"/>
        <c:axId val="17259034"/>
      </c:scatterChart>
      <c:valAx>
        <c:axId val="46656913"/>
        <c:scaling>
          <c:orientation val="minMax"/>
          <c:max val="2700"/>
          <c:min val="22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259034"/>
        <c:crosses val="autoZero"/>
        <c:crossBetween val="midCat"/>
        <c:dispUnits/>
        <c:majorUnit val="200"/>
        <c:minorUnit val="50"/>
      </c:valAx>
      <c:valAx>
        <c:axId val="17259034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56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56</xdr:row>
      <xdr:rowOff>152400</xdr:rowOff>
    </xdr:from>
    <xdr:to>
      <xdr:col>9</xdr:col>
      <xdr:colOff>600075</xdr:colOff>
      <xdr:row>73</xdr:row>
      <xdr:rowOff>19050</xdr:rowOff>
    </xdr:to>
    <xdr:graphicFrame>
      <xdr:nvGraphicFramePr>
        <xdr:cNvPr id="1" name="Chart 6"/>
        <xdr:cNvGraphicFramePr/>
      </xdr:nvGraphicFramePr>
      <xdr:xfrm>
        <a:off x="95250" y="9220200"/>
        <a:ext cx="5991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28575</xdr:rowOff>
    </xdr:from>
    <xdr:to>
      <xdr:col>10</xdr:col>
      <xdr:colOff>533400</xdr:colOff>
      <xdr:row>48</xdr:row>
      <xdr:rowOff>28575</xdr:rowOff>
    </xdr:to>
    <xdr:graphicFrame>
      <xdr:nvGraphicFramePr>
        <xdr:cNvPr id="2" name="Chart 8"/>
        <xdr:cNvGraphicFramePr/>
      </xdr:nvGraphicFramePr>
      <xdr:xfrm>
        <a:off x="9525" y="3429000"/>
        <a:ext cx="6619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22">
      <selection activeCell="O25" sqref="O25"/>
    </sheetView>
  </sheetViews>
  <sheetFormatPr defaultColWidth="9.140625" defaultRowHeight="12.75"/>
  <sheetData>
    <row r="1" spans="1:18" ht="12.75">
      <c r="A1" s="2" t="s">
        <v>0</v>
      </c>
      <c r="B1" s="2" t="s">
        <v>2</v>
      </c>
      <c r="C1" s="2" t="s">
        <v>3</v>
      </c>
      <c r="D1" s="2"/>
      <c r="E1" s="2" t="s">
        <v>1</v>
      </c>
      <c r="F1" s="2" t="s">
        <v>4</v>
      </c>
      <c r="G1" s="2" t="s">
        <v>5</v>
      </c>
      <c r="L1" s="2" t="s">
        <v>0</v>
      </c>
      <c r="M1" s="2" t="s">
        <v>2</v>
      </c>
      <c r="N1" s="2" t="s">
        <v>3</v>
      </c>
      <c r="O1" s="2"/>
      <c r="P1" s="2" t="s">
        <v>1</v>
      </c>
      <c r="Q1" s="2" t="s">
        <v>4</v>
      </c>
      <c r="R1" s="2" t="s">
        <v>6</v>
      </c>
    </row>
    <row r="2" spans="1:18" ht="12.75">
      <c r="A2" s="2">
        <v>2270</v>
      </c>
      <c r="B2" s="2">
        <v>0.722</v>
      </c>
      <c r="C2" s="2">
        <v>0.368</v>
      </c>
      <c r="D2" s="2"/>
      <c r="E2" s="3">
        <f>(1+F2)/(1-F2)</f>
        <v>3.07909604519774</v>
      </c>
      <c r="F2" s="3">
        <f>C2/B2</f>
        <v>0.5096952908587258</v>
      </c>
      <c r="G2" s="3">
        <f>-20*LOG10(F2)</f>
        <v>5.853787577922429</v>
      </c>
      <c r="I2" s="1"/>
      <c r="J2" s="1"/>
      <c r="K2" s="1"/>
      <c r="L2" s="2">
        <v>2270</v>
      </c>
      <c r="M2" s="2">
        <v>0.559</v>
      </c>
      <c r="N2" s="2">
        <v>0.375</v>
      </c>
      <c r="O2" s="2"/>
      <c r="P2" s="3">
        <f>(1+Q2)/(1-Q2)</f>
        <v>5.076086956521738</v>
      </c>
      <c r="Q2" s="3">
        <f>N2/M2</f>
        <v>0.6708407871198568</v>
      </c>
      <c r="R2" s="3">
        <f>-20*LOG10(Q2)</f>
        <v>3.4676108031740895</v>
      </c>
    </row>
    <row r="3" spans="1:18" ht="12.75">
      <c r="A3" s="2">
        <v>2300</v>
      </c>
      <c r="B3" s="2">
        <v>0.743</v>
      </c>
      <c r="C3" s="2">
        <v>0.263</v>
      </c>
      <c r="D3" s="2"/>
      <c r="E3" s="3">
        <f aca="true" t="shared" si="0" ref="E3:E20">(1+F3)/(1-F3)</f>
        <v>2.0958333333333337</v>
      </c>
      <c r="F3" s="3">
        <f aca="true" t="shared" si="1" ref="F3:F20">C3/B3</f>
        <v>0.35397039030955585</v>
      </c>
      <c r="G3" s="3">
        <f aca="true" t="shared" si="2" ref="G3:G20">-20*LOG10(F3)</f>
        <v>9.020661305416349</v>
      </c>
      <c r="I3" s="1"/>
      <c r="J3" s="1"/>
      <c r="K3" s="1"/>
      <c r="L3" s="2">
        <v>2300</v>
      </c>
      <c r="M3" s="2">
        <v>0.604</v>
      </c>
      <c r="N3" s="2">
        <v>0.323</v>
      </c>
      <c r="O3" s="2"/>
      <c r="P3" s="3">
        <f aca="true" t="shared" si="3" ref="P3:P20">(1+Q3)/(1-Q3)</f>
        <v>3.298932384341637</v>
      </c>
      <c r="Q3" s="3">
        <f aca="true" t="shared" si="4" ref="Q3:Q20">N3/M3</f>
        <v>0.5347682119205298</v>
      </c>
      <c r="R3" s="3">
        <f aca="true" t="shared" si="5" ref="R3:R20">-20*LOG10(Q3)</f>
        <v>5.436688325800578</v>
      </c>
    </row>
    <row r="4" spans="1:18" ht="12.75">
      <c r="A4" s="2">
        <v>2350</v>
      </c>
      <c r="B4" s="2">
        <v>0.72</v>
      </c>
      <c r="C4" s="2">
        <v>0.072</v>
      </c>
      <c r="D4" s="2"/>
      <c r="E4" s="3">
        <f t="shared" si="0"/>
        <v>1.2222222222222223</v>
      </c>
      <c r="F4" s="3">
        <f t="shared" si="1"/>
        <v>0.09999999999999999</v>
      </c>
      <c r="G4" s="3">
        <f t="shared" si="2"/>
        <v>20</v>
      </c>
      <c r="I4" s="1"/>
      <c r="J4" s="1"/>
      <c r="K4" s="1"/>
      <c r="L4" s="2">
        <v>2350</v>
      </c>
      <c r="M4" s="2">
        <v>0.68</v>
      </c>
      <c r="N4" s="2">
        <v>0.22</v>
      </c>
      <c r="O4" s="2"/>
      <c r="P4" s="3">
        <f t="shared" si="3"/>
        <v>1.9565217391304346</v>
      </c>
      <c r="Q4" s="3">
        <f t="shared" si="4"/>
        <v>0.32352941176470584</v>
      </c>
      <c r="R4" s="3">
        <f t="shared" si="5"/>
        <v>9.801724637680602</v>
      </c>
    </row>
    <row r="5" spans="1:18" ht="12.75">
      <c r="A5" s="2">
        <v>2361</v>
      </c>
      <c r="B5" s="2">
        <v>0.717</v>
      </c>
      <c r="C5" s="2">
        <v>0.051</v>
      </c>
      <c r="D5" s="2"/>
      <c r="E5" s="3">
        <f t="shared" si="0"/>
        <v>1.1531531531531531</v>
      </c>
      <c r="F5" s="3">
        <f t="shared" si="1"/>
        <v>0.07112970711297072</v>
      </c>
      <c r="G5" s="3">
        <f t="shared" si="2"/>
        <v>22.958979591397274</v>
      </c>
      <c r="I5" s="1"/>
      <c r="J5" s="1"/>
      <c r="K5" s="1"/>
      <c r="L5" s="2">
        <v>2360</v>
      </c>
      <c r="M5" s="2">
        <v>0.693</v>
      </c>
      <c r="N5" s="2">
        <v>0.183</v>
      </c>
      <c r="O5" s="2"/>
      <c r="P5" s="3">
        <f t="shared" si="3"/>
        <v>1.7176470588235295</v>
      </c>
      <c r="Q5" s="3">
        <f t="shared" si="4"/>
        <v>0.26406926406926406</v>
      </c>
      <c r="R5" s="3">
        <f t="shared" si="5"/>
        <v>11.565642897627546</v>
      </c>
    </row>
    <row r="6" spans="1:18" ht="12.75">
      <c r="A6" s="2">
        <v>2400</v>
      </c>
      <c r="B6" s="2">
        <v>0.662</v>
      </c>
      <c r="C6" s="2">
        <v>0.175</v>
      </c>
      <c r="D6" s="2"/>
      <c r="E6" s="3">
        <f t="shared" si="0"/>
        <v>1.7186858316221765</v>
      </c>
      <c r="F6" s="3">
        <f t="shared" si="1"/>
        <v>0.2643504531722054</v>
      </c>
      <c r="G6" s="3">
        <f t="shared" si="2"/>
        <v>11.556398815068112</v>
      </c>
      <c r="I6" s="1"/>
      <c r="J6" s="1"/>
      <c r="K6" s="1"/>
      <c r="L6" s="2">
        <v>2400</v>
      </c>
      <c r="M6" s="2">
        <v>0.788</v>
      </c>
      <c r="N6" s="2">
        <v>0.072</v>
      </c>
      <c r="O6" s="2"/>
      <c r="P6" s="3">
        <f t="shared" si="3"/>
        <v>1.2011173184357542</v>
      </c>
      <c r="Q6" s="3">
        <f t="shared" si="4"/>
        <v>0.0913705583756345</v>
      </c>
      <c r="R6" s="3">
        <f t="shared" si="5"/>
        <v>20.783874421165738</v>
      </c>
    </row>
    <row r="7" spans="1:18" ht="12.75">
      <c r="A7" s="2">
        <v>2441</v>
      </c>
      <c r="B7" s="2">
        <v>0.567</v>
      </c>
      <c r="C7" s="2">
        <v>0.222</v>
      </c>
      <c r="D7" s="2"/>
      <c r="E7" s="3">
        <f t="shared" si="0"/>
        <v>2.286956521739131</v>
      </c>
      <c r="F7" s="3">
        <f t="shared" si="1"/>
        <v>0.39153439153439157</v>
      </c>
      <c r="G7" s="3">
        <f t="shared" si="2"/>
        <v>8.14460168884536</v>
      </c>
      <c r="I7" s="1"/>
      <c r="J7" s="1"/>
      <c r="K7" s="1"/>
      <c r="L7" s="2">
        <v>2426</v>
      </c>
      <c r="M7" s="2">
        <v>0.909</v>
      </c>
      <c r="N7" s="2">
        <v>0.016</v>
      </c>
      <c r="O7" s="2"/>
      <c r="P7" s="3">
        <f t="shared" si="3"/>
        <v>1.0358342665173572</v>
      </c>
      <c r="Q7" s="3">
        <f t="shared" si="4"/>
        <v>0.0176017601760176</v>
      </c>
      <c r="R7" s="3">
        <f t="shared" si="5"/>
        <v>35.08887801132085</v>
      </c>
    </row>
    <row r="8" spans="1:18" ht="12.75">
      <c r="A8" s="2">
        <v>2450</v>
      </c>
      <c r="B8" s="2">
        <v>0.545</v>
      </c>
      <c r="C8" s="2">
        <v>0.21</v>
      </c>
      <c r="D8" s="2"/>
      <c r="E8" s="3">
        <f t="shared" si="0"/>
        <v>2.2537313432835817</v>
      </c>
      <c r="F8" s="3">
        <f t="shared" si="1"/>
        <v>0.38532110091743116</v>
      </c>
      <c r="G8" s="3">
        <f t="shared" si="2"/>
        <v>8.283544150854464</v>
      </c>
      <c r="I8" s="1"/>
      <c r="J8" s="1"/>
      <c r="K8" s="1"/>
      <c r="L8" s="2">
        <v>2450</v>
      </c>
      <c r="M8" s="2">
        <v>1.018</v>
      </c>
      <c r="N8" s="2">
        <v>0.065</v>
      </c>
      <c r="O8" s="2"/>
      <c r="P8" s="3">
        <f t="shared" si="3"/>
        <v>1.1364113326337881</v>
      </c>
      <c r="Q8" s="3">
        <f t="shared" si="4"/>
        <v>0.06385068762278978</v>
      </c>
      <c r="R8" s="3">
        <f t="shared" si="5"/>
        <v>23.896688427157684</v>
      </c>
    </row>
    <row r="9" spans="1:18" ht="12.75">
      <c r="A9" s="2">
        <v>2500</v>
      </c>
      <c r="B9" s="2">
        <v>0.443</v>
      </c>
      <c r="C9" s="2">
        <v>0.122</v>
      </c>
      <c r="D9" s="2"/>
      <c r="E9" s="3">
        <f t="shared" si="0"/>
        <v>1.7601246105919002</v>
      </c>
      <c r="F9" s="3">
        <f t="shared" si="1"/>
        <v>0.27539503386004516</v>
      </c>
      <c r="G9" s="3">
        <f t="shared" si="2"/>
        <v>11.200877910966426</v>
      </c>
      <c r="I9" s="1"/>
      <c r="J9" s="1"/>
      <c r="K9" s="1"/>
      <c r="L9" s="2">
        <v>2500</v>
      </c>
      <c r="M9" s="2">
        <v>0.868</v>
      </c>
      <c r="N9" s="2">
        <v>0.179</v>
      </c>
      <c r="O9" s="2"/>
      <c r="P9" s="3">
        <f t="shared" si="3"/>
        <v>1.5195936139332364</v>
      </c>
      <c r="Q9" s="3">
        <f t="shared" si="4"/>
        <v>0.20622119815668202</v>
      </c>
      <c r="R9" s="3">
        <f t="shared" si="5"/>
        <v>13.713333883931975</v>
      </c>
    </row>
    <row r="10" spans="1:18" ht="12.75">
      <c r="A10" s="2">
        <v>2510</v>
      </c>
      <c r="B10" s="2">
        <v>0.43</v>
      </c>
      <c r="C10" s="2">
        <v>0.118</v>
      </c>
      <c r="D10" s="2"/>
      <c r="E10" s="3">
        <f t="shared" si="0"/>
        <v>1.7564102564102562</v>
      </c>
      <c r="F10" s="3">
        <f t="shared" si="1"/>
        <v>0.2744186046511628</v>
      </c>
      <c r="G10" s="3">
        <f t="shared" si="2"/>
        <v>11.231728965469223</v>
      </c>
      <c r="I10" s="1"/>
      <c r="J10" s="1"/>
      <c r="K10" s="1"/>
      <c r="L10" s="2">
        <v>2513</v>
      </c>
      <c r="M10" s="2">
        <v>0.797</v>
      </c>
      <c r="N10" s="2">
        <v>0.206</v>
      </c>
      <c r="O10" s="2"/>
      <c r="P10" s="3">
        <f t="shared" si="3"/>
        <v>1.6971235194585448</v>
      </c>
      <c r="Q10" s="3">
        <f t="shared" si="4"/>
        <v>0.25846925972396484</v>
      </c>
      <c r="R10" s="3">
        <f t="shared" si="5"/>
        <v>11.75182202053918</v>
      </c>
    </row>
    <row r="11" spans="1:18" ht="12.75">
      <c r="A11" s="2">
        <v>2546</v>
      </c>
      <c r="B11" s="2">
        <v>0.4</v>
      </c>
      <c r="C11" s="2">
        <v>0.122</v>
      </c>
      <c r="D11" s="2"/>
      <c r="E11" s="3">
        <f t="shared" si="0"/>
        <v>1.8776978417266184</v>
      </c>
      <c r="F11" s="3">
        <f t="shared" si="1"/>
        <v>0.305</v>
      </c>
      <c r="G11" s="3">
        <f t="shared" si="2"/>
        <v>10.314003213064284</v>
      </c>
      <c r="I11" s="1"/>
      <c r="J11" s="1"/>
      <c r="K11" s="1"/>
      <c r="L11" s="2">
        <v>2532</v>
      </c>
      <c r="M11" s="2">
        <v>0.673</v>
      </c>
      <c r="N11" s="2">
        <v>0.223</v>
      </c>
      <c r="O11" s="2"/>
      <c r="P11" s="3">
        <f t="shared" si="3"/>
        <v>1.9911111111111108</v>
      </c>
      <c r="Q11" s="3">
        <f t="shared" si="4"/>
        <v>0.3313521545319465</v>
      </c>
      <c r="R11" s="3">
        <f t="shared" si="5"/>
        <v>9.594204023516324</v>
      </c>
    </row>
    <row r="12" spans="1:18" ht="12.75">
      <c r="A12" s="2">
        <v>2550</v>
      </c>
      <c r="B12" s="2">
        <v>0.394</v>
      </c>
      <c r="C12" s="2">
        <v>0.125</v>
      </c>
      <c r="D12" s="2"/>
      <c r="E12" s="3">
        <f t="shared" si="0"/>
        <v>1.9293680297397768</v>
      </c>
      <c r="F12" s="3">
        <f t="shared" si="1"/>
        <v>0.31725888324873097</v>
      </c>
      <c r="G12" s="3">
        <f t="shared" si="2"/>
        <v>9.971724176350353</v>
      </c>
      <c r="I12" s="1"/>
      <c r="J12" s="1"/>
      <c r="K12" s="1"/>
      <c r="L12" s="2">
        <v>2550</v>
      </c>
      <c r="M12" s="2">
        <v>0.571</v>
      </c>
      <c r="N12" s="2">
        <v>0.235</v>
      </c>
      <c r="O12" s="2"/>
      <c r="P12" s="3">
        <f t="shared" si="3"/>
        <v>2.3988095238095237</v>
      </c>
      <c r="Q12" s="3">
        <f t="shared" si="4"/>
        <v>0.4115586690017513</v>
      </c>
      <c r="R12" s="3">
        <f t="shared" si="5"/>
        <v>7.711364919482236</v>
      </c>
    </row>
    <row r="13" spans="1:18" ht="12.75">
      <c r="A13" s="2">
        <v>2600</v>
      </c>
      <c r="B13" s="2">
        <v>0.393</v>
      </c>
      <c r="C13" s="2">
        <v>0.196</v>
      </c>
      <c r="D13" s="2"/>
      <c r="E13" s="3">
        <f t="shared" si="0"/>
        <v>2.989847715736041</v>
      </c>
      <c r="F13" s="3">
        <f t="shared" si="1"/>
        <v>0.49872773536895676</v>
      </c>
      <c r="G13" s="3">
        <f t="shared" si="2"/>
        <v>6.042729580379013</v>
      </c>
      <c r="I13" s="1"/>
      <c r="J13" s="1"/>
      <c r="K13" s="1"/>
      <c r="L13" s="2">
        <v>2600</v>
      </c>
      <c r="M13" s="2">
        <v>0.42</v>
      </c>
      <c r="N13" s="2">
        <v>0.258</v>
      </c>
      <c r="O13" s="2"/>
      <c r="P13" s="3">
        <f t="shared" si="3"/>
        <v>4.185185185185186</v>
      </c>
      <c r="Q13" s="3">
        <f t="shared" si="4"/>
        <v>0.6142857142857143</v>
      </c>
      <c r="R13" s="3">
        <f t="shared" si="5"/>
        <v>4.232591688693406</v>
      </c>
    </row>
    <row r="14" spans="1:18" ht="12.75">
      <c r="A14" s="2">
        <v>2650</v>
      </c>
      <c r="B14" s="2">
        <v>0.467</v>
      </c>
      <c r="C14" s="2">
        <v>0.278</v>
      </c>
      <c r="D14" s="2"/>
      <c r="E14" s="3">
        <f t="shared" si="0"/>
        <v>3.9417989417989423</v>
      </c>
      <c r="F14" s="3">
        <f t="shared" si="1"/>
        <v>0.5952890792291221</v>
      </c>
      <c r="G14" s="3">
        <f t="shared" si="2"/>
        <v>4.5054416929607175</v>
      </c>
      <c r="I14" s="1"/>
      <c r="J14" s="1"/>
      <c r="K14" s="1"/>
      <c r="L14" s="2">
        <v>2650</v>
      </c>
      <c r="M14" s="2">
        <v>0.402</v>
      </c>
      <c r="N14" s="2">
        <v>0.293</v>
      </c>
      <c r="O14" s="2"/>
      <c r="P14" s="3">
        <f t="shared" si="3"/>
        <v>6.376146788990825</v>
      </c>
      <c r="Q14" s="3">
        <f t="shared" si="4"/>
        <v>0.7288557213930348</v>
      </c>
      <c r="R14" s="3">
        <f t="shared" si="5"/>
        <v>2.7471686546072127</v>
      </c>
    </row>
    <row r="15" spans="1:18" ht="12.75">
      <c r="A15" s="2">
        <v>2690</v>
      </c>
      <c r="B15" s="2">
        <v>0.548</v>
      </c>
      <c r="C15" s="2">
        <v>0.3</v>
      </c>
      <c r="D15" s="2"/>
      <c r="E15" s="3">
        <f t="shared" si="0"/>
        <v>3.419354838709676</v>
      </c>
      <c r="F15" s="3">
        <f t="shared" si="1"/>
        <v>0.5474452554744524</v>
      </c>
      <c r="G15" s="3">
        <f t="shared" si="2"/>
        <v>5.233186075294136</v>
      </c>
      <c r="I15" s="1"/>
      <c r="J15" s="1"/>
      <c r="K15" s="1"/>
      <c r="L15" s="2">
        <v>2700</v>
      </c>
      <c r="M15" s="2">
        <v>0.424</v>
      </c>
      <c r="N15" s="2">
        <v>0.286</v>
      </c>
      <c r="O15" s="2"/>
      <c r="P15" s="3">
        <f t="shared" si="3"/>
        <v>5.144927536231885</v>
      </c>
      <c r="Q15" s="3">
        <f t="shared" si="4"/>
        <v>0.6745283018867925</v>
      </c>
      <c r="R15" s="3">
        <f t="shared" si="5"/>
        <v>3.419996469273792</v>
      </c>
    </row>
    <row r="16" spans="1:18" ht="12.75">
      <c r="A16" s="2">
        <v>2750</v>
      </c>
      <c r="B16" s="2">
        <v>0.627</v>
      </c>
      <c r="C16" s="2">
        <v>0.191</v>
      </c>
      <c r="D16" s="2"/>
      <c r="E16" s="3">
        <f t="shared" si="0"/>
        <v>1.8761467889908257</v>
      </c>
      <c r="F16" s="3">
        <f t="shared" si="1"/>
        <v>0.30462519936204147</v>
      </c>
      <c r="G16" s="3">
        <f t="shared" si="2"/>
        <v>10.324683471659778</v>
      </c>
      <c r="I16" s="1"/>
      <c r="J16" s="1"/>
      <c r="K16" s="1"/>
      <c r="L16" s="2">
        <v>2750</v>
      </c>
      <c r="M16" s="2">
        <v>0.627</v>
      </c>
      <c r="N16" s="2">
        <v>0.191</v>
      </c>
      <c r="O16" s="2"/>
      <c r="P16" s="3">
        <f t="shared" si="3"/>
        <v>1.8761467889908257</v>
      </c>
      <c r="Q16" s="3">
        <f t="shared" si="4"/>
        <v>0.30462519936204147</v>
      </c>
      <c r="R16" s="3">
        <f t="shared" si="5"/>
        <v>10.324683471659778</v>
      </c>
    </row>
    <row r="17" spans="1:18" ht="12.75">
      <c r="A17" s="2">
        <v>2780</v>
      </c>
      <c r="B17" s="2">
        <v>0.669</v>
      </c>
      <c r="C17" s="2">
        <v>0.053</v>
      </c>
      <c r="D17" s="2"/>
      <c r="E17" s="3">
        <f t="shared" si="0"/>
        <v>1.1720779220779218</v>
      </c>
      <c r="F17" s="3">
        <f t="shared" si="1"/>
        <v>0.07922272047832585</v>
      </c>
      <c r="G17" s="3">
        <f t="shared" si="2"/>
        <v>22.023004963340682</v>
      </c>
      <c r="I17" s="1"/>
      <c r="J17" s="1"/>
      <c r="K17" s="1"/>
      <c r="L17" s="2">
        <v>2780</v>
      </c>
      <c r="M17" s="2">
        <v>0.669</v>
      </c>
      <c r="N17" s="2">
        <v>0.053</v>
      </c>
      <c r="O17" s="2"/>
      <c r="P17" s="3">
        <f t="shared" si="3"/>
        <v>1.1720779220779218</v>
      </c>
      <c r="Q17" s="3">
        <f t="shared" si="4"/>
        <v>0.07922272047832585</v>
      </c>
      <c r="R17" s="3">
        <f t="shared" si="5"/>
        <v>22.023004963340682</v>
      </c>
    </row>
    <row r="18" spans="1:18" ht="12.75">
      <c r="A18" s="2">
        <v>2786</v>
      </c>
      <c r="B18" s="2">
        <v>0.677</v>
      </c>
      <c r="C18" s="2">
        <v>0.038</v>
      </c>
      <c r="D18" s="2"/>
      <c r="E18" s="3">
        <f t="shared" si="0"/>
        <v>1.1189358372456963</v>
      </c>
      <c r="F18" s="3">
        <f t="shared" si="1"/>
        <v>0.05612998522895125</v>
      </c>
      <c r="G18" s="3">
        <f t="shared" si="2"/>
        <v>25.016101441366683</v>
      </c>
      <c r="I18" s="1"/>
      <c r="J18" s="1"/>
      <c r="K18" s="1"/>
      <c r="L18" s="2">
        <v>2786</v>
      </c>
      <c r="M18" s="2">
        <v>0.677</v>
      </c>
      <c r="N18" s="2">
        <v>0.038</v>
      </c>
      <c r="O18" s="2"/>
      <c r="P18" s="3">
        <f t="shared" si="3"/>
        <v>1.1189358372456963</v>
      </c>
      <c r="Q18" s="3">
        <f t="shared" si="4"/>
        <v>0.05612998522895125</v>
      </c>
      <c r="R18" s="3">
        <f t="shared" si="5"/>
        <v>25.016101441366683</v>
      </c>
    </row>
    <row r="19" spans="1:18" ht="12.75">
      <c r="A19" s="2">
        <v>2800</v>
      </c>
      <c r="B19" s="2">
        <v>0.696</v>
      </c>
      <c r="C19" s="2">
        <v>0.119</v>
      </c>
      <c r="D19" s="2"/>
      <c r="E19" s="3">
        <f t="shared" si="0"/>
        <v>1.412478336221837</v>
      </c>
      <c r="F19" s="3">
        <f t="shared" si="1"/>
        <v>0.17097701149425287</v>
      </c>
      <c r="G19" s="3">
        <f t="shared" si="2"/>
        <v>15.341245564360626</v>
      </c>
      <c r="I19" s="1"/>
      <c r="J19" s="1"/>
      <c r="K19" s="1"/>
      <c r="L19" s="2">
        <v>2800</v>
      </c>
      <c r="M19" s="2">
        <v>0.696</v>
      </c>
      <c r="N19" s="2">
        <v>0.119</v>
      </c>
      <c r="O19" s="2"/>
      <c r="P19" s="3">
        <f t="shared" si="3"/>
        <v>1.412478336221837</v>
      </c>
      <c r="Q19" s="3">
        <f t="shared" si="4"/>
        <v>0.17097701149425287</v>
      </c>
      <c r="R19" s="3">
        <f t="shared" si="5"/>
        <v>15.341245564360626</v>
      </c>
    </row>
    <row r="20" spans="1:18" ht="12.75">
      <c r="A20" s="2">
        <v>2850</v>
      </c>
      <c r="B20" s="2">
        <v>0.8</v>
      </c>
      <c r="C20" s="2">
        <v>0.304</v>
      </c>
      <c r="D20" s="2"/>
      <c r="E20" s="3">
        <f t="shared" si="0"/>
        <v>2.2258064516129026</v>
      </c>
      <c r="F20" s="3">
        <f t="shared" si="1"/>
        <v>0.37999999999999995</v>
      </c>
      <c r="G20" s="3">
        <f t="shared" si="2"/>
        <v>8.404328067663798</v>
      </c>
      <c r="I20" s="1"/>
      <c r="J20" s="1"/>
      <c r="K20" s="1"/>
      <c r="L20" s="2">
        <v>2850</v>
      </c>
      <c r="M20" s="2">
        <v>0.677</v>
      </c>
      <c r="N20" s="2">
        <v>0.172</v>
      </c>
      <c r="O20" s="2"/>
      <c r="P20" s="3">
        <f t="shared" si="3"/>
        <v>1.6811881188118811</v>
      </c>
      <c r="Q20" s="3">
        <f t="shared" si="4"/>
        <v>0.2540620384047267</v>
      </c>
      <c r="R20" s="3">
        <f t="shared" si="5"/>
        <v>11.901204435551909</v>
      </c>
    </row>
    <row r="24" spans="12:18" ht="12.75">
      <c r="L24" s="2" t="s">
        <v>0</v>
      </c>
      <c r="M24" s="2" t="s">
        <v>2</v>
      </c>
      <c r="N24" s="2" t="s">
        <v>3</v>
      </c>
      <c r="O24" s="2"/>
      <c r="P24" s="2" t="s">
        <v>1</v>
      </c>
      <c r="Q24" s="2" t="s">
        <v>4</v>
      </c>
      <c r="R24" s="2" t="s">
        <v>8</v>
      </c>
    </row>
    <row r="25" spans="12:18" ht="12.75">
      <c r="L25" s="2">
        <v>2270</v>
      </c>
      <c r="M25" s="2">
        <v>0.551</v>
      </c>
      <c r="N25" s="2">
        <v>0.204</v>
      </c>
      <c r="O25" s="2"/>
      <c r="P25" s="3">
        <f aca="true" t="shared" si="6" ref="P25:P33">(1+Q25)/(1-Q25)</f>
        <v>2.1757925072046107</v>
      </c>
      <c r="Q25" s="3">
        <f aca="true" t="shared" si="7" ref="Q25:Q33">N25/M25</f>
        <v>0.37023593466424676</v>
      </c>
      <c r="R25" s="3">
        <f aca="true" t="shared" si="8" ref="R25:R33">-20*LOG10(Q25)</f>
        <v>8.630428628517727</v>
      </c>
    </row>
    <row r="26" spans="12:18" ht="12.75">
      <c r="L26" s="2">
        <v>2300</v>
      </c>
      <c r="M26" s="2">
        <v>0.598</v>
      </c>
      <c r="N26" s="2">
        <v>0.26</v>
      </c>
      <c r="O26" s="2"/>
      <c r="P26" s="3">
        <f t="shared" si="6"/>
        <v>2.5384615384615388</v>
      </c>
      <c r="Q26" s="3">
        <f t="shared" si="7"/>
        <v>0.4347826086956522</v>
      </c>
      <c r="R26" s="3">
        <f t="shared" si="8"/>
        <v>7.234556720351857</v>
      </c>
    </row>
    <row r="27" spans="12:18" ht="12.75">
      <c r="L27" s="2">
        <v>2350</v>
      </c>
      <c r="M27" s="2">
        <v>0.661</v>
      </c>
      <c r="N27" s="2">
        <v>0.34</v>
      </c>
      <c r="O27" s="2"/>
      <c r="P27" s="3">
        <f t="shared" si="6"/>
        <v>3.1183800623052966</v>
      </c>
      <c r="Q27" s="3">
        <f t="shared" si="7"/>
        <v>0.5143721633888049</v>
      </c>
      <c r="R27" s="3">
        <f t="shared" si="8"/>
        <v>5.774450848867701</v>
      </c>
    </row>
    <row r="28" spans="12:18" ht="12.75">
      <c r="L28" s="2">
        <v>2400</v>
      </c>
      <c r="M28" s="2">
        <v>0.81</v>
      </c>
      <c r="N28" s="2">
        <v>0.266</v>
      </c>
      <c r="O28" s="2"/>
      <c r="P28" s="3">
        <f t="shared" si="6"/>
        <v>1.9779411764705883</v>
      </c>
      <c r="Q28" s="3">
        <f t="shared" si="7"/>
        <v>0.32839506172839505</v>
      </c>
      <c r="R28" s="3">
        <f t="shared" si="8"/>
        <v>9.672067644951655</v>
      </c>
    </row>
    <row r="29" spans="12:18" ht="12.75">
      <c r="L29" s="2">
        <v>2450</v>
      </c>
      <c r="M29" s="2">
        <v>1.014</v>
      </c>
      <c r="N29" s="2">
        <v>0.18</v>
      </c>
      <c r="O29" s="2"/>
      <c r="P29" s="3">
        <f t="shared" si="6"/>
        <v>1.4316546762589928</v>
      </c>
      <c r="Q29" s="3">
        <f t="shared" si="7"/>
        <v>0.17751479289940827</v>
      </c>
      <c r="R29" s="3">
        <f t="shared" si="8"/>
        <v>15.015308997880224</v>
      </c>
    </row>
    <row r="30" spans="12:18" ht="12.75">
      <c r="L30" s="2">
        <v>2500</v>
      </c>
      <c r="M30" s="2">
        <v>0.827</v>
      </c>
      <c r="N30" s="2">
        <v>0.121</v>
      </c>
      <c r="O30" s="2"/>
      <c r="P30" s="3">
        <f t="shared" si="6"/>
        <v>1.3427762039660058</v>
      </c>
      <c r="Q30" s="3">
        <f t="shared" si="7"/>
        <v>0.1463119709794438</v>
      </c>
      <c r="R30" s="3">
        <f t="shared" si="8"/>
        <v>16.69440278472193</v>
      </c>
    </row>
    <row r="31" spans="12:18" ht="12.75">
      <c r="L31" s="2">
        <v>2550</v>
      </c>
      <c r="M31" s="2">
        <v>0.528</v>
      </c>
      <c r="N31" s="2">
        <v>0.128</v>
      </c>
      <c r="O31" s="2"/>
      <c r="P31" s="3">
        <f t="shared" si="6"/>
        <v>1.6400000000000001</v>
      </c>
      <c r="Q31" s="3">
        <f t="shared" si="7"/>
        <v>0.24242424242424243</v>
      </c>
      <c r="R31" s="3">
        <f t="shared" si="8"/>
        <v>12.308479057718877</v>
      </c>
    </row>
    <row r="32" spans="12:18" ht="12.75">
      <c r="L32" s="2">
        <v>2600</v>
      </c>
      <c r="M32" s="2">
        <v>0.396</v>
      </c>
      <c r="N32" s="2">
        <v>0.162</v>
      </c>
      <c r="O32" s="2"/>
      <c r="P32" s="3">
        <f t="shared" si="6"/>
        <v>2.3846153846153846</v>
      </c>
      <c r="Q32" s="3">
        <f t="shared" si="7"/>
        <v>0.40909090909090906</v>
      </c>
      <c r="R32" s="3">
        <f t="shared" si="8"/>
        <v>7.763603427657628</v>
      </c>
    </row>
    <row r="33" spans="12:18" ht="12.75">
      <c r="L33" s="2">
        <v>2650</v>
      </c>
      <c r="M33" s="2">
        <v>0.398</v>
      </c>
      <c r="N33" s="2">
        <v>0.213</v>
      </c>
      <c r="O33" s="2"/>
      <c r="P33" s="3">
        <f t="shared" si="6"/>
        <v>3.302702702702702</v>
      </c>
      <c r="Q33" s="3">
        <f t="shared" si="7"/>
        <v>0.5351758793969849</v>
      </c>
      <c r="R33" s="3">
        <f t="shared" si="8"/>
        <v>5.430069372699004</v>
      </c>
    </row>
    <row r="34" spans="12:18" ht="12.75">
      <c r="L34" s="2"/>
      <c r="M34" s="2"/>
      <c r="N34" s="2"/>
      <c r="O34" s="2"/>
      <c r="P34" s="3"/>
      <c r="Q34" s="3"/>
      <c r="R34" s="3"/>
    </row>
    <row r="35" ht="12.75">
      <c r="O35" s="2"/>
    </row>
    <row r="36" spans="12:18" ht="12.75">
      <c r="L36" s="2" t="s">
        <v>0</v>
      </c>
      <c r="M36" s="2" t="s">
        <v>2</v>
      </c>
      <c r="N36" s="2" t="s">
        <v>3</v>
      </c>
      <c r="O36" s="2"/>
      <c r="P36" s="2" t="s">
        <v>1</v>
      </c>
      <c r="Q36" s="2" t="s">
        <v>4</v>
      </c>
      <c r="R36" s="2" t="s">
        <v>7</v>
      </c>
    </row>
    <row r="37" spans="12:18" ht="12.75">
      <c r="L37" s="2">
        <v>2270</v>
      </c>
      <c r="M37" s="2">
        <v>0.637</v>
      </c>
      <c r="N37" s="2">
        <v>0.174</v>
      </c>
      <c r="O37" s="2"/>
      <c r="P37" s="3">
        <f aca="true" t="shared" si="9" ref="P37:P45">(1+Q37)/(1-Q37)</f>
        <v>1.7516198704103672</v>
      </c>
      <c r="Q37" s="3">
        <f aca="true" t="shared" si="10" ref="Q37:Q45">N37/M37</f>
        <v>0.2731554160125588</v>
      </c>
      <c r="R37" s="3">
        <f aca="true" t="shared" si="11" ref="R37:R45">-20*LOG10(Q37)</f>
        <v>11.271803681055015</v>
      </c>
    </row>
    <row r="38" spans="12:18" ht="12.75">
      <c r="L38" s="2">
        <v>2300</v>
      </c>
      <c r="M38" s="2">
        <v>0.683</v>
      </c>
      <c r="N38" s="2">
        <v>0.2</v>
      </c>
      <c r="O38" s="2"/>
      <c r="P38" s="3">
        <f t="shared" si="9"/>
        <v>1.8281573498964803</v>
      </c>
      <c r="Q38" s="3">
        <f t="shared" si="10"/>
        <v>0.29282576866764276</v>
      </c>
      <c r="R38" s="3">
        <f t="shared" si="11"/>
        <v>10.667814160351028</v>
      </c>
    </row>
    <row r="39" spans="12:18" ht="12.75">
      <c r="L39" s="2">
        <v>2350</v>
      </c>
      <c r="M39" s="2">
        <v>0.7</v>
      </c>
      <c r="N39" s="2">
        <v>0.232</v>
      </c>
      <c r="O39" s="2"/>
      <c r="P39" s="3">
        <f t="shared" si="9"/>
        <v>1.9914529914529913</v>
      </c>
      <c r="Q39" s="3">
        <f t="shared" si="10"/>
        <v>0.33142857142857146</v>
      </c>
      <c r="R39" s="3">
        <f t="shared" si="11"/>
        <v>9.592201102467143</v>
      </c>
    </row>
    <row r="40" spans="12:18" ht="12.75">
      <c r="L40" s="2">
        <v>2400</v>
      </c>
      <c r="M40" s="2">
        <v>0.594</v>
      </c>
      <c r="N40" s="2">
        <v>0.21</v>
      </c>
      <c r="O40" s="2"/>
      <c r="P40" s="3">
        <f t="shared" si="9"/>
        <v>2.0937500000000004</v>
      </c>
      <c r="Q40" s="3">
        <f t="shared" si="10"/>
        <v>0.35353535353535354</v>
      </c>
      <c r="R40" s="3">
        <f t="shared" si="11"/>
        <v>9.031343004945485</v>
      </c>
    </row>
    <row r="41" spans="12:18" ht="12.75">
      <c r="L41" s="2">
        <v>2450</v>
      </c>
      <c r="M41" s="2">
        <v>0.502</v>
      </c>
      <c r="N41" s="2">
        <v>0.176</v>
      </c>
      <c r="O41" s="2"/>
      <c r="P41" s="3">
        <f t="shared" si="9"/>
        <v>2.0797546012269934</v>
      </c>
      <c r="Q41" s="3">
        <f t="shared" si="10"/>
        <v>0.35059760956175295</v>
      </c>
      <c r="R41" s="3">
        <f t="shared" si="11"/>
        <v>9.103820986617391</v>
      </c>
    </row>
    <row r="42" spans="12:18" ht="12.75">
      <c r="L42" s="2">
        <v>2500</v>
      </c>
      <c r="M42" s="2">
        <v>0.428</v>
      </c>
      <c r="N42" s="2">
        <v>0.155</v>
      </c>
      <c r="O42" s="2"/>
      <c r="P42" s="3">
        <f t="shared" si="9"/>
        <v>2.1355311355311355</v>
      </c>
      <c r="Q42" s="3">
        <f t="shared" si="10"/>
        <v>0.3621495327102804</v>
      </c>
      <c r="R42" s="3">
        <f t="shared" si="11"/>
        <v>8.82224141685761</v>
      </c>
    </row>
    <row r="43" spans="12:18" ht="12.75">
      <c r="L43" s="2">
        <v>2550</v>
      </c>
      <c r="M43" s="2">
        <v>0.424</v>
      </c>
      <c r="N43" s="2">
        <v>0.145</v>
      </c>
      <c r="O43" s="2"/>
      <c r="P43" s="3">
        <f t="shared" si="9"/>
        <v>2.0394265232974913</v>
      </c>
      <c r="Q43" s="3">
        <f t="shared" si="10"/>
        <v>0.3419811320754717</v>
      </c>
      <c r="R43" s="3">
        <f t="shared" si="11"/>
        <v>9.319957087155155</v>
      </c>
    </row>
    <row r="44" spans="12:18" ht="12.75">
      <c r="L44" s="2">
        <v>2600</v>
      </c>
      <c r="M44" s="2">
        <v>0.428</v>
      </c>
      <c r="N44" s="2">
        <v>0.138</v>
      </c>
      <c r="O44" s="2"/>
      <c r="P44" s="3">
        <f t="shared" si="9"/>
        <v>1.9517241379310348</v>
      </c>
      <c r="Q44" s="3">
        <f t="shared" si="10"/>
        <v>0.3224299065420561</v>
      </c>
      <c r="R44" s="3">
        <f t="shared" si="11"/>
        <v>9.83129365223871</v>
      </c>
    </row>
    <row r="45" spans="12:18" ht="12.75">
      <c r="L45" s="2">
        <v>2650</v>
      </c>
      <c r="M45" s="2">
        <v>0.473</v>
      </c>
      <c r="N45" s="2">
        <v>0.149</v>
      </c>
      <c r="O45" s="2"/>
      <c r="P45" s="3">
        <f t="shared" si="9"/>
        <v>1.9197530864197532</v>
      </c>
      <c r="Q45" s="3">
        <f t="shared" si="10"/>
        <v>0.3150105708245243</v>
      </c>
      <c r="R45" s="3">
        <f t="shared" si="11"/>
        <v>10.03349744651075</v>
      </c>
    </row>
  </sheetData>
  <printOptions/>
  <pageMargins left="0.83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Janko1</dc:creator>
  <cp:keywords/>
  <dc:description/>
  <cp:lastModifiedBy>Janko1</cp:lastModifiedBy>
  <cp:lastPrinted>2006-02-15T17:15:35Z</cp:lastPrinted>
  <dcterms:created xsi:type="dcterms:W3CDTF">2006-02-15T14:31:12Z</dcterms:created>
  <dcterms:modified xsi:type="dcterms:W3CDTF">2006-02-16T21:52:26Z</dcterms:modified>
  <cp:category/>
  <cp:version/>
  <cp:contentType/>
  <cp:contentStatus/>
</cp:coreProperties>
</file>